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3040" windowHeight="9396"/>
  </bookViews>
  <sheets>
    <sheet name="Sheet1" sheetId="1" r:id="rId1"/>
  </sheets>
  <definedNames>
    <definedName name="_xlnm.Print_Area" localSheetId="0">Sheet1!$A$1:$L$41</definedName>
  </definedNames>
  <calcPr calcId="152511"/>
</workbook>
</file>

<file path=xl/calcChain.xml><?xml version="1.0" encoding="utf-8"?>
<calcChain xmlns="http://schemas.openxmlformats.org/spreadsheetml/2006/main">
  <c r="K26" i="1" l="1"/>
  <c r="K27" i="1" s="1"/>
  <c r="K35" i="1"/>
  <c r="K36" i="1" s="1"/>
  <c r="K38" i="1"/>
  <c r="K37" i="1" l="1"/>
  <c r="J17" i="1"/>
  <c r="J19" i="1" l="1"/>
  <c r="K19" i="1" s="1"/>
  <c r="J16" i="1"/>
  <c r="K16" i="1" s="1"/>
  <c r="J21" i="1"/>
  <c r="K21" i="1" s="1"/>
  <c r="J22" i="1"/>
  <c r="K22" i="1" s="1"/>
  <c r="J23" i="1"/>
  <c r="K23" i="1" s="1"/>
  <c r="J15" i="1"/>
  <c r="K15" i="1" s="1"/>
  <c r="J18" i="1"/>
  <c r="K18" i="1" s="1"/>
  <c r="J20" i="1"/>
  <c r="K20" i="1" s="1"/>
  <c r="K17" i="1"/>
</calcChain>
</file>

<file path=xl/sharedStrings.xml><?xml version="1.0" encoding="utf-8"?>
<sst xmlns="http://schemas.openxmlformats.org/spreadsheetml/2006/main" count="48" uniqueCount="41">
  <si>
    <t>CG  LOCATOR</t>
  </si>
  <si>
    <t>INPUT  PARAMETERS</t>
  </si>
  <si>
    <t>Half Wing Span</t>
  </si>
  <si>
    <t xml:space="preserve"> </t>
  </si>
  <si>
    <t>Tip Chord</t>
  </si>
  <si>
    <t>Ct</t>
  </si>
  <si>
    <t>Root Chord</t>
  </si>
  <si>
    <t>Cr</t>
  </si>
  <si>
    <t>Trailing Edge Sweep</t>
  </si>
  <si>
    <t>d</t>
  </si>
  <si>
    <t>Y bar</t>
  </si>
  <si>
    <t>C bar</t>
  </si>
  <si>
    <t>Intermediate Computed Values</t>
  </si>
  <si>
    <t xml:space="preserve">  Ct</t>
  </si>
  <si>
    <t>Cprime</t>
  </si>
  <si>
    <t>Ybar</t>
  </si>
  <si>
    <t>Cbar</t>
  </si>
  <si>
    <t>b/2</t>
  </si>
  <si>
    <t>X bar R</t>
  </si>
  <si>
    <t>X bar T</t>
  </si>
  <si>
    <t>Note:</t>
  </si>
  <si>
    <t>2.  The trailing edge sweep offset parameter, d, is positive as shown. Input a negative value if the trailing</t>
  </si>
  <si>
    <t xml:space="preserve">      edge is forward swept as in the Extra 300, CAP 232, Daddy Rabbit, etc.</t>
  </si>
  <si>
    <t>3.  CG is given relative to the leading edges of the root and tip chords in inches with reference to the mac position.</t>
  </si>
  <si>
    <t>% mac</t>
  </si>
  <si>
    <t xml:space="preserve">    d   Positive For "Aft" Swept Trailing Edge As Shown</t>
  </si>
  <si>
    <t>Xp</t>
  </si>
  <si>
    <t xml:space="preserve">   OUTPUT: BALANCE  POINT    </t>
  </si>
  <si>
    <t xml:space="preserve">       Cr       </t>
  </si>
  <si>
    <t xml:space="preserve">      Total Area, sq.in.</t>
  </si>
  <si>
    <t xml:space="preserve">   Computed Wing Reference Values:</t>
  </si>
  <si>
    <t xml:space="preserve">      Wing Loading, oz./sq. ft.</t>
  </si>
  <si>
    <t>(inches)</t>
  </si>
  <si>
    <t>(pounds)</t>
  </si>
  <si>
    <t>Total Aircraft Weight</t>
  </si>
  <si>
    <t>Wt</t>
  </si>
  <si>
    <t xml:space="preserve">4.  A safe starting point for CG location is 25% to 30% mac. </t>
  </si>
  <si>
    <t>1.  Input your aircraft by overwriting the underlined values ( b/2, Ct, Cr &amp; d ) below. Weight is optional and has no bearing on CG.</t>
  </si>
  <si>
    <t xml:space="preserve">                AIRCRAFT NAME:</t>
  </si>
  <si>
    <r>
      <t xml:space="preserve">X bar R is the distance in inches from the leading edge </t>
    </r>
    <r>
      <rPr>
        <i/>
        <sz val="10"/>
        <color rgb="FFFF0000"/>
        <rFont val="Arial"/>
        <family val="2"/>
      </rPr>
      <t>at the fuselage</t>
    </r>
    <r>
      <rPr>
        <i/>
        <sz val="10"/>
        <rFont val="Arial"/>
        <family val="2"/>
      </rPr>
      <t>!</t>
    </r>
  </si>
  <si>
    <r>
      <rPr>
        <i/>
        <sz val="10"/>
        <rFont val="Arial"/>
        <family val="2"/>
      </rPr>
      <t>X bar T is the distance in inches from the leading edge</t>
    </r>
    <r>
      <rPr>
        <i/>
        <sz val="10"/>
        <color rgb="FFFF0000"/>
        <rFont val="Arial"/>
        <family val="2"/>
      </rPr>
      <t xml:space="preserve"> at the wingtip</t>
    </r>
    <r>
      <rPr>
        <i/>
        <sz val="10"/>
        <rFont val="Arial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</si>
</sst>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E+00"/>
  </numFmts>
  <fonts count="17" x14ac:knownFonts="1">
    <font>
      <sz val="10"/>
      <name val="Arial"/>
    </font>
    <font>
      <i/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43" fontId="2" fillId="0" borderId="0" applyFont="0" applyFill="0" applyBorder="0" applyAlignment="0" applyProtection="0"/>
  </cellStyleXfs>
  <cellXfs count="48">
    <xf numFmtId="165" fontId="0" fillId="0" borderId="0" xfId="0"/>
    <xf numFmtId="165" fontId="0" fillId="0" borderId="0" xfId="0" applyAlignment="1">
      <alignment horizontal="center"/>
    </xf>
    <xf numFmtId="165" fontId="0" fillId="0" borderId="0" xfId="0" applyAlignment="1">
      <alignment horizontal="centerContinuous"/>
    </xf>
    <xf numFmtId="165" fontId="0" fillId="0" borderId="0" xfId="0" quotePrefix="1"/>
    <xf numFmtId="43" fontId="0" fillId="0" borderId="0" xfId="1" applyFont="1"/>
    <xf numFmtId="165" fontId="3" fillId="0" borderId="0" xfId="0" applyFont="1"/>
    <xf numFmtId="165" fontId="4" fillId="0" borderId="0" xfId="0" applyFont="1"/>
    <xf numFmtId="165" fontId="0" fillId="0" borderId="0" xfId="0" applyAlignment="1">
      <alignment horizontal="left"/>
    </xf>
    <xf numFmtId="165" fontId="1" fillId="0" borderId="0" xfId="0" applyFont="1" applyAlignment="1">
      <alignment horizontal="right"/>
    </xf>
    <xf numFmtId="165" fontId="1" fillId="0" borderId="0" xfId="0" applyFont="1"/>
    <xf numFmtId="165" fontId="6" fillId="0" borderId="0" xfId="0" applyFont="1"/>
    <xf numFmtId="165" fontId="0" fillId="0" borderId="0" xfId="0" quotePrefix="1" applyAlignment="1">
      <alignment horizontal="center"/>
    </xf>
    <xf numFmtId="165" fontId="9" fillId="0" borderId="0" xfId="0" applyFont="1"/>
    <xf numFmtId="165" fontId="8" fillId="0" borderId="0" xfId="0" applyFont="1" applyAlignment="1">
      <alignment horizontal="center"/>
    </xf>
    <xf numFmtId="2" fontId="0" fillId="0" borderId="0" xfId="0" applyNumberFormat="1"/>
    <xf numFmtId="2" fontId="0" fillId="0" borderId="0" xfId="0" quotePrefix="1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165" fontId="0" fillId="0" borderId="0" xfId="0" applyAlignment="1">
      <alignment horizontal="right"/>
    </xf>
    <xf numFmtId="165" fontId="11" fillId="0" borderId="0" xfId="0" applyFont="1"/>
    <xf numFmtId="165" fontId="11" fillId="0" borderId="0" xfId="0" applyFont="1" applyAlignment="1">
      <alignment horizontal="center"/>
    </xf>
    <xf numFmtId="43" fontId="11" fillId="0" borderId="0" xfId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5" fontId="11" fillId="0" borderId="0" xfId="0" applyFont="1" applyAlignment="1">
      <alignment horizontal="right"/>
    </xf>
    <xf numFmtId="165" fontId="8" fillId="0" borderId="0" xfId="0" applyFont="1" applyAlignment="1">
      <alignment horizontal="right"/>
    </xf>
    <xf numFmtId="165" fontId="12" fillId="0" borderId="0" xfId="0" applyFont="1"/>
    <xf numFmtId="2" fontId="12" fillId="0" borderId="0" xfId="0" applyNumberFormat="1" applyFont="1"/>
    <xf numFmtId="164" fontId="12" fillId="0" borderId="0" xfId="0" applyNumberFormat="1" applyFont="1" applyAlignment="1">
      <alignment horizontal="right"/>
    </xf>
    <xf numFmtId="165" fontId="13" fillId="2" borderId="0" xfId="0" applyFont="1" applyFill="1"/>
    <xf numFmtId="165" fontId="14" fillId="2" borderId="0" xfId="0" applyFont="1" applyFill="1"/>
    <xf numFmtId="165" fontId="0" fillId="2" borderId="0" xfId="0" applyFill="1"/>
    <xf numFmtId="165" fontId="0" fillId="3" borderId="0" xfId="0" applyFill="1"/>
    <xf numFmtId="165" fontId="4" fillId="3" borderId="0" xfId="0" applyFont="1" applyFill="1"/>
    <xf numFmtId="39" fontId="7" fillId="3" borderId="0" xfId="1" applyNumberFormat="1" applyFont="1" applyFill="1" applyProtection="1">
      <protection locked="0"/>
    </xf>
    <xf numFmtId="165" fontId="10" fillId="3" borderId="0" xfId="0" applyFont="1" applyFill="1" applyAlignment="1" applyProtection="1">
      <alignment horizontal="center"/>
      <protection locked="0"/>
    </xf>
    <xf numFmtId="165" fontId="5" fillId="3" borderId="0" xfId="0" applyFont="1" applyFill="1" applyProtection="1">
      <protection locked="0"/>
    </xf>
    <xf numFmtId="165" fontId="0" fillId="3" borderId="0" xfId="0" applyFill="1" applyProtection="1">
      <protection locked="0"/>
    </xf>
    <xf numFmtId="165" fontId="15" fillId="3" borderId="0" xfId="0" applyFont="1" applyFill="1"/>
    <xf numFmtId="165" fontId="9" fillId="0" borderId="0" xfId="0" applyFont="1" applyAlignment="1">
      <alignment horizontal="left"/>
    </xf>
    <xf numFmtId="165" fontId="8" fillId="0" borderId="0" xfId="0" applyFont="1" applyAlignment="1"/>
    <xf numFmtId="165" fontId="8" fillId="0" borderId="0" xfId="0" applyFont="1"/>
    <xf numFmtId="165" fontId="0" fillId="0" borderId="0" xfId="0" applyAlignment="1">
      <alignment horizontal="left"/>
    </xf>
    <xf numFmtId="2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2" borderId="0" xfId="0" quotePrefix="1" applyNumberFormat="1" applyFill="1" applyAlignment="1">
      <alignment horizontal="center"/>
    </xf>
    <xf numFmtId="2" fontId="0" fillId="2" borderId="0" xfId="1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152400</xdr:rowOff>
    </xdr:from>
    <xdr:to>
      <xdr:col>2</xdr:col>
      <xdr:colOff>0</xdr:colOff>
      <xdr:row>60</xdr:row>
      <xdr:rowOff>0</xdr:rowOff>
    </xdr:to>
    <xdr:sp macro="" textlink="">
      <xdr:nvSpPr>
        <xdr:cNvPr id="1225" name="Line 7"/>
        <xdr:cNvSpPr>
          <a:spLocks noChangeShapeType="1"/>
        </xdr:cNvSpPr>
      </xdr:nvSpPr>
      <xdr:spPr bwMode="auto">
        <a:xfrm flipV="1">
          <a:off x="1276350" y="10439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600075</xdr:colOff>
      <xdr:row>38</xdr:row>
      <xdr:rowOff>133350</xdr:rowOff>
    </xdr:from>
    <xdr:to>
      <xdr:col>4</xdr:col>
      <xdr:colOff>0</xdr:colOff>
      <xdr:row>38</xdr:row>
      <xdr:rowOff>133350</xdr:rowOff>
    </xdr:to>
    <xdr:sp macro="" textlink="">
      <xdr:nvSpPr>
        <xdr:cNvPr id="1226" name="Line 15"/>
        <xdr:cNvSpPr>
          <a:spLocks noChangeShapeType="1"/>
        </xdr:cNvSpPr>
      </xdr:nvSpPr>
      <xdr:spPr bwMode="auto">
        <a:xfrm>
          <a:off x="2486025" y="71151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53</xdr:row>
      <xdr:rowOff>123825</xdr:rowOff>
    </xdr:from>
    <xdr:to>
      <xdr:col>0</xdr:col>
      <xdr:colOff>561975</xdr:colOff>
      <xdr:row>53</xdr:row>
      <xdr:rowOff>133350</xdr:rowOff>
    </xdr:to>
    <xdr:sp macro="" textlink="">
      <xdr:nvSpPr>
        <xdr:cNvPr id="1227" name="Line 19"/>
        <xdr:cNvSpPr>
          <a:spLocks noChangeShapeType="1"/>
        </xdr:cNvSpPr>
      </xdr:nvSpPr>
      <xdr:spPr bwMode="auto">
        <a:xfrm>
          <a:off x="561975" y="9439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19</xdr:row>
      <xdr:rowOff>9525</xdr:rowOff>
    </xdr:from>
    <xdr:to>
      <xdr:col>1</xdr:col>
      <xdr:colOff>9525</xdr:colOff>
      <xdr:row>31</xdr:row>
      <xdr:rowOff>19050</xdr:rowOff>
    </xdr:to>
    <xdr:sp macro="" textlink="">
      <xdr:nvSpPr>
        <xdr:cNvPr id="1228" name="Line 46"/>
        <xdr:cNvSpPr>
          <a:spLocks noChangeShapeType="1"/>
        </xdr:cNvSpPr>
      </xdr:nvSpPr>
      <xdr:spPr bwMode="auto">
        <a:xfrm>
          <a:off x="571500" y="3619500"/>
          <a:ext cx="0" cy="23145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33</xdr:row>
      <xdr:rowOff>0</xdr:rowOff>
    </xdr:to>
    <xdr:sp macro="" textlink="">
      <xdr:nvSpPr>
        <xdr:cNvPr id="1229" name="Line 47"/>
        <xdr:cNvSpPr>
          <a:spLocks noChangeShapeType="1"/>
        </xdr:cNvSpPr>
      </xdr:nvSpPr>
      <xdr:spPr bwMode="auto">
        <a:xfrm flipV="1">
          <a:off x="3714750" y="5095875"/>
          <a:ext cx="0" cy="1123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6</xdr:col>
      <xdr:colOff>9525</xdr:colOff>
      <xdr:row>26</xdr:row>
      <xdr:rowOff>19050</xdr:rowOff>
    </xdr:to>
    <xdr:sp macro="" textlink="">
      <xdr:nvSpPr>
        <xdr:cNvPr id="1230" name="Line 48"/>
        <xdr:cNvSpPr>
          <a:spLocks noChangeShapeType="1"/>
        </xdr:cNvSpPr>
      </xdr:nvSpPr>
      <xdr:spPr bwMode="auto">
        <a:xfrm>
          <a:off x="571500" y="3609975"/>
          <a:ext cx="3152775" cy="1495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30</xdr:row>
      <xdr:rowOff>152400</xdr:rowOff>
    </xdr:from>
    <xdr:to>
      <xdr:col>6</xdr:col>
      <xdr:colOff>9525</xdr:colOff>
      <xdr:row>33</xdr:row>
      <xdr:rowOff>19050</xdr:rowOff>
    </xdr:to>
    <xdr:sp macro="" textlink="">
      <xdr:nvSpPr>
        <xdr:cNvPr id="1231" name="Line 49"/>
        <xdr:cNvSpPr>
          <a:spLocks noChangeShapeType="1"/>
        </xdr:cNvSpPr>
      </xdr:nvSpPr>
      <xdr:spPr bwMode="auto">
        <a:xfrm>
          <a:off x="561975" y="5915025"/>
          <a:ext cx="3162300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22</xdr:row>
      <xdr:rowOff>28575</xdr:rowOff>
    </xdr:from>
    <xdr:to>
      <xdr:col>3</xdr:col>
      <xdr:colOff>200025</xdr:colOff>
      <xdr:row>32</xdr:row>
      <xdr:rowOff>76200</xdr:rowOff>
    </xdr:to>
    <xdr:sp macro="" textlink="">
      <xdr:nvSpPr>
        <xdr:cNvPr id="1232" name="Line 50"/>
        <xdr:cNvSpPr>
          <a:spLocks noChangeShapeType="1"/>
        </xdr:cNvSpPr>
      </xdr:nvSpPr>
      <xdr:spPr bwMode="auto">
        <a:xfrm>
          <a:off x="2085975" y="4267200"/>
          <a:ext cx="0" cy="1876425"/>
        </a:xfrm>
        <a:prstGeom prst="lin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276225</xdr:colOff>
      <xdr:row>27</xdr:row>
      <xdr:rowOff>104775</xdr:rowOff>
    </xdr:to>
    <xdr:sp macro="" textlink="">
      <xdr:nvSpPr>
        <xdr:cNvPr id="1233" name="Oval 56"/>
        <xdr:cNvSpPr>
          <a:spLocks noChangeArrowheads="1"/>
        </xdr:cNvSpPr>
      </xdr:nvSpPr>
      <xdr:spPr bwMode="auto">
        <a:xfrm>
          <a:off x="2009775" y="5305425"/>
          <a:ext cx="152400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27</xdr:row>
      <xdr:rowOff>57150</xdr:rowOff>
    </xdr:from>
    <xdr:to>
      <xdr:col>3</xdr:col>
      <xdr:colOff>295275</xdr:colOff>
      <xdr:row>27</xdr:row>
      <xdr:rowOff>57150</xdr:rowOff>
    </xdr:to>
    <xdr:sp macro="" textlink="">
      <xdr:nvSpPr>
        <xdr:cNvPr id="1234" name="Line 57"/>
        <xdr:cNvSpPr>
          <a:spLocks noChangeShapeType="1"/>
        </xdr:cNvSpPr>
      </xdr:nvSpPr>
      <xdr:spPr bwMode="auto">
        <a:xfrm>
          <a:off x="1933575" y="53625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19</xdr:row>
      <xdr:rowOff>0</xdr:rowOff>
    </xdr:from>
    <xdr:to>
      <xdr:col>5</xdr:col>
      <xdr:colOff>38100</xdr:colOff>
      <xdr:row>19</xdr:row>
      <xdr:rowOff>0</xdr:rowOff>
    </xdr:to>
    <xdr:sp macro="" textlink="">
      <xdr:nvSpPr>
        <xdr:cNvPr id="1235" name="Line 58"/>
        <xdr:cNvSpPr>
          <a:spLocks noChangeShapeType="1"/>
        </xdr:cNvSpPr>
      </xdr:nvSpPr>
      <xdr:spPr bwMode="auto">
        <a:xfrm>
          <a:off x="714375" y="36099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304800</xdr:colOff>
      <xdr:row>27</xdr:row>
      <xdr:rowOff>57150</xdr:rowOff>
    </xdr:from>
    <xdr:to>
      <xdr:col>4</xdr:col>
      <xdr:colOff>542925</xdr:colOff>
      <xdr:row>27</xdr:row>
      <xdr:rowOff>57150</xdr:rowOff>
    </xdr:to>
    <xdr:sp macro="" textlink="">
      <xdr:nvSpPr>
        <xdr:cNvPr id="1236" name="Line 59"/>
        <xdr:cNvSpPr>
          <a:spLocks noChangeShapeType="1"/>
        </xdr:cNvSpPr>
      </xdr:nvSpPr>
      <xdr:spPr bwMode="auto">
        <a:xfrm>
          <a:off x="2190750" y="53625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438150</xdr:colOff>
      <xdr:row>19</xdr:row>
      <xdr:rowOff>0</xdr:rowOff>
    </xdr:from>
    <xdr:to>
      <xdr:col>4</xdr:col>
      <xdr:colOff>438150</xdr:colOff>
      <xdr:row>21</xdr:row>
      <xdr:rowOff>0</xdr:rowOff>
    </xdr:to>
    <xdr:sp macro="" textlink="">
      <xdr:nvSpPr>
        <xdr:cNvPr id="1237" name="Line 60"/>
        <xdr:cNvSpPr>
          <a:spLocks noChangeShapeType="1"/>
        </xdr:cNvSpPr>
      </xdr:nvSpPr>
      <xdr:spPr bwMode="auto">
        <a:xfrm flipV="1">
          <a:off x="2933700" y="3609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428625</xdr:colOff>
      <xdr:row>23</xdr:row>
      <xdr:rowOff>57150</xdr:rowOff>
    </xdr:from>
    <xdr:to>
      <xdr:col>4</xdr:col>
      <xdr:colOff>428625</xdr:colOff>
      <xdr:row>27</xdr:row>
      <xdr:rowOff>47625</xdr:rowOff>
    </xdr:to>
    <xdr:sp macro="" textlink="">
      <xdr:nvSpPr>
        <xdr:cNvPr id="1238" name="Line 61"/>
        <xdr:cNvSpPr>
          <a:spLocks noChangeShapeType="1"/>
        </xdr:cNvSpPr>
      </xdr:nvSpPr>
      <xdr:spPr bwMode="auto">
        <a:xfrm>
          <a:off x="2924175" y="450532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31</xdr:row>
      <xdr:rowOff>85725</xdr:rowOff>
    </xdr:from>
    <xdr:to>
      <xdr:col>1</xdr:col>
      <xdr:colOff>0</xdr:colOff>
      <xdr:row>36</xdr:row>
      <xdr:rowOff>0</xdr:rowOff>
    </xdr:to>
    <xdr:sp macro="" textlink="">
      <xdr:nvSpPr>
        <xdr:cNvPr id="1239" name="Line 62"/>
        <xdr:cNvSpPr>
          <a:spLocks noChangeShapeType="1"/>
        </xdr:cNvSpPr>
      </xdr:nvSpPr>
      <xdr:spPr bwMode="auto">
        <a:xfrm>
          <a:off x="561975" y="6000750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33</xdr:row>
      <xdr:rowOff>76200</xdr:rowOff>
    </xdr:from>
    <xdr:to>
      <xdr:col>6</xdr:col>
      <xdr:colOff>0</xdr:colOff>
      <xdr:row>35</xdr:row>
      <xdr:rowOff>152400</xdr:rowOff>
    </xdr:to>
    <xdr:sp macro="" textlink="">
      <xdr:nvSpPr>
        <xdr:cNvPr id="1240" name="Line 63"/>
        <xdr:cNvSpPr>
          <a:spLocks noChangeShapeType="1"/>
        </xdr:cNvSpPr>
      </xdr:nvSpPr>
      <xdr:spPr bwMode="auto">
        <a:xfrm>
          <a:off x="3714750" y="6296025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95250</xdr:rowOff>
    </xdr:from>
    <xdr:to>
      <xdr:col>2</xdr:col>
      <xdr:colOff>600075</xdr:colOff>
      <xdr:row>35</xdr:row>
      <xdr:rowOff>95250</xdr:rowOff>
    </xdr:to>
    <xdr:sp macro="" textlink="">
      <xdr:nvSpPr>
        <xdr:cNvPr id="1241" name="Line 66"/>
        <xdr:cNvSpPr>
          <a:spLocks noChangeShapeType="1"/>
        </xdr:cNvSpPr>
      </xdr:nvSpPr>
      <xdr:spPr bwMode="auto">
        <a:xfrm flipH="1">
          <a:off x="561975" y="66198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371475</xdr:colOff>
      <xdr:row>24</xdr:row>
      <xdr:rowOff>95250</xdr:rowOff>
    </xdr:from>
    <xdr:to>
      <xdr:col>3</xdr:col>
      <xdr:colOff>200025</xdr:colOff>
      <xdr:row>24</xdr:row>
      <xdr:rowOff>95250</xdr:rowOff>
    </xdr:to>
    <xdr:sp macro="" textlink="">
      <xdr:nvSpPr>
        <xdr:cNvPr id="1242" name="Line 74"/>
        <xdr:cNvSpPr>
          <a:spLocks noChangeShapeType="1"/>
        </xdr:cNvSpPr>
      </xdr:nvSpPr>
      <xdr:spPr bwMode="auto">
        <a:xfrm>
          <a:off x="1647825" y="46958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581025</xdr:colOff>
      <xdr:row>24</xdr:row>
      <xdr:rowOff>85725</xdr:rowOff>
    </xdr:to>
    <xdr:sp macro="" textlink="">
      <xdr:nvSpPr>
        <xdr:cNvPr id="1243" name="Line 75"/>
        <xdr:cNvSpPr>
          <a:spLocks noChangeShapeType="1"/>
        </xdr:cNvSpPr>
      </xdr:nvSpPr>
      <xdr:spPr bwMode="auto">
        <a:xfrm flipH="1">
          <a:off x="571500" y="46863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47625</xdr:colOff>
      <xdr:row>33</xdr:row>
      <xdr:rowOff>19050</xdr:rowOff>
    </xdr:from>
    <xdr:to>
      <xdr:col>5</xdr:col>
      <xdr:colOff>457200</xdr:colOff>
      <xdr:row>33</xdr:row>
      <xdr:rowOff>28575</xdr:rowOff>
    </xdr:to>
    <xdr:sp macro="" textlink="">
      <xdr:nvSpPr>
        <xdr:cNvPr id="1244" name="Line 76"/>
        <xdr:cNvSpPr>
          <a:spLocks noChangeShapeType="1"/>
        </xdr:cNvSpPr>
      </xdr:nvSpPr>
      <xdr:spPr bwMode="auto">
        <a:xfrm>
          <a:off x="609600" y="6238875"/>
          <a:ext cx="2952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33</xdr:row>
      <xdr:rowOff>19050</xdr:rowOff>
    </xdr:from>
    <xdr:to>
      <xdr:col>0</xdr:col>
      <xdr:colOff>552450</xdr:colOff>
      <xdr:row>33</xdr:row>
      <xdr:rowOff>19050</xdr:rowOff>
    </xdr:to>
    <xdr:sp macro="" textlink="">
      <xdr:nvSpPr>
        <xdr:cNvPr id="1245" name="Line 77"/>
        <xdr:cNvSpPr>
          <a:spLocks noChangeShapeType="1"/>
        </xdr:cNvSpPr>
      </xdr:nvSpPr>
      <xdr:spPr bwMode="auto">
        <a:xfrm flipH="1">
          <a:off x="209550" y="62388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31</xdr:row>
      <xdr:rowOff>9525</xdr:rowOff>
    </xdr:from>
    <xdr:to>
      <xdr:col>0</xdr:col>
      <xdr:colOff>561975</xdr:colOff>
      <xdr:row>31</xdr:row>
      <xdr:rowOff>9525</xdr:rowOff>
    </xdr:to>
    <xdr:sp macro="" textlink="">
      <xdr:nvSpPr>
        <xdr:cNvPr id="1246" name="Line 78"/>
        <xdr:cNvSpPr>
          <a:spLocks noChangeShapeType="1"/>
        </xdr:cNvSpPr>
      </xdr:nvSpPr>
      <xdr:spPr bwMode="auto">
        <a:xfrm flipH="1">
          <a:off x="209550" y="59245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295275</xdr:colOff>
      <xdr:row>38</xdr:row>
      <xdr:rowOff>57150</xdr:rowOff>
    </xdr:from>
    <xdr:to>
      <xdr:col>1</xdr:col>
      <xdr:colOff>114300</xdr:colOff>
      <xdr:row>38</xdr:row>
      <xdr:rowOff>57150</xdr:rowOff>
    </xdr:to>
    <xdr:sp macro="" textlink="">
      <xdr:nvSpPr>
        <xdr:cNvPr id="1247" name="Line 83"/>
        <xdr:cNvSpPr>
          <a:spLocks noChangeShapeType="1"/>
        </xdr:cNvSpPr>
      </xdr:nvSpPr>
      <xdr:spPr bwMode="auto">
        <a:xfrm>
          <a:off x="295275" y="7038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276225</xdr:colOff>
      <xdr:row>33</xdr:row>
      <xdr:rowOff>19050</xdr:rowOff>
    </xdr:from>
    <xdr:to>
      <xdr:col>0</xdr:col>
      <xdr:colOff>276225</xdr:colOff>
      <xdr:row>38</xdr:row>
      <xdr:rowOff>66675</xdr:rowOff>
    </xdr:to>
    <xdr:sp macro="" textlink="">
      <xdr:nvSpPr>
        <xdr:cNvPr id="1248" name="Line 85"/>
        <xdr:cNvSpPr>
          <a:spLocks noChangeShapeType="1"/>
        </xdr:cNvSpPr>
      </xdr:nvSpPr>
      <xdr:spPr bwMode="auto">
        <a:xfrm flipV="1">
          <a:off x="276225" y="62388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428625</xdr:colOff>
      <xdr:row>22</xdr:row>
      <xdr:rowOff>19050</xdr:rowOff>
    </xdr:from>
    <xdr:to>
      <xdr:col>4</xdr:col>
      <xdr:colOff>428625</xdr:colOff>
      <xdr:row>23</xdr:row>
      <xdr:rowOff>114300</xdr:rowOff>
    </xdr:to>
    <xdr:sp macro="" textlink="">
      <xdr:nvSpPr>
        <xdr:cNvPr id="1249" name="Line 86"/>
        <xdr:cNvSpPr>
          <a:spLocks noChangeShapeType="1"/>
        </xdr:cNvSpPr>
      </xdr:nvSpPr>
      <xdr:spPr bwMode="auto">
        <a:xfrm flipV="1">
          <a:off x="2924175" y="42576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35</xdr:row>
      <xdr:rowOff>95250</xdr:rowOff>
    </xdr:from>
    <xdr:to>
      <xdr:col>6</xdr:col>
      <xdr:colOff>0</xdr:colOff>
      <xdr:row>35</xdr:row>
      <xdr:rowOff>95250</xdr:rowOff>
    </xdr:to>
    <xdr:sp macro="" textlink="">
      <xdr:nvSpPr>
        <xdr:cNvPr id="1250" name="Line 102"/>
        <xdr:cNvSpPr>
          <a:spLocks noChangeShapeType="1"/>
        </xdr:cNvSpPr>
      </xdr:nvSpPr>
      <xdr:spPr bwMode="auto">
        <a:xfrm>
          <a:off x="2085975" y="661987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33</xdr:row>
      <xdr:rowOff>9525</xdr:rowOff>
    </xdr:from>
    <xdr:to>
      <xdr:col>6</xdr:col>
      <xdr:colOff>552450</xdr:colOff>
      <xdr:row>33</xdr:row>
      <xdr:rowOff>9525</xdr:rowOff>
    </xdr:to>
    <xdr:sp macro="" textlink="">
      <xdr:nvSpPr>
        <xdr:cNvPr id="1251" name="Line 103"/>
        <xdr:cNvSpPr>
          <a:spLocks noChangeShapeType="1"/>
        </xdr:cNvSpPr>
      </xdr:nvSpPr>
      <xdr:spPr bwMode="auto">
        <a:xfrm>
          <a:off x="3724275" y="62293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571500</xdr:colOff>
      <xdr:row>26</xdr:row>
      <xdr:rowOff>19050</xdr:rowOff>
    </xdr:to>
    <xdr:sp macro="" textlink="">
      <xdr:nvSpPr>
        <xdr:cNvPr id="1252" name="Line 104"/>
        <xdr:cNvSpPr>
          <a:spLocks noChangeShapeType="1"/>
        </xdr:cNvSpPr>
      </xdr:nvSpPr>
      <xdr:spPr bwMode="auto">
        <a:xfrm>
          <a:off x="3714750" y="51054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523875</xdr:colOff>
      <xdr:row>26</xdr:row>
      <xdr:rowOff>0</xdr:rowOff>
    </xdr:from>
    <xdr:to>
      <xdr:col>6</xdr:col>
      <xdr:colOff>523875</xdr:colOff>
      <xdr:row>28</xdr:row>
      <xdr:rowOff>114300</xdr:rowOff>
    </xdr:to>
    <xdr:sp macro="" textlink="">
      <xdr:nvSpPr>
        <xdr:cNvPr id="1253" name="Line 105"/>
        <xdr:cNvSpPr>
          <a:spLocks noChangeShapeType="1"/>
        </xdr:cNvSpPr>
      </xdr:nvSpPr>
      <xdr:spPr bwMode="auto">
        <a:xfrm flipV="1">
          <a:off x="4238625" y="50863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523875</xdr:colOff>
      <xdr:row>29</xdr:row>
      <xdr:rowOff>142875</xdr:rowOff>
    </xdr:from>
    <xdr:to>
      <xdr:col>6</xdr:col>
      <xdr:colOff>523875</xdr:colOff>
      <xdr:row>32</xdr:row>
      <xdr:rowOff>142875</xdr:rowOff>
    </xdr:to>
    <xdr:sp macro="" textlink="">
      <xdr:nvSpPr>
        <xdr:cNvPr id="1254" name="Line 106"/>
        <xdr:cNvSpPr>
          <a:spLocks noChangeShapeType="1"/>
        </xdr:cNvSpPr>
      </xdr:nvSpPr>
      <xdr:spPr bwMode="auto">
        <a:xfrm>
          <a:off x="4238625" y="5753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</xdr:colOff>
      <xdr:row>22</xdr:row>
      <xdr:rowOff>114300</xdr:rowOff>
    </xdr:from>
    <xdr:to>
      <xdr:col>6</xdr:col>
      <xdr:colOff>285750</xdr:colOff>
      <xdr:row>22</xdr:row>
      <xdr:rowOff>114300</xdr:rowOff>
    </xdr:to>
    <xdr:sp macro="" textlink="">
      <xdr:nvSpPr>
        <xdr:cNvPr id="1255" name="Line 107"/>
        <xdr:cNvSpPr>
          <a:spLocks noChangeShapeType="1"/>
        </xdr:cNvSpPr>
      </xdr:nvSpPr>
      <xdr:spPr bwMode="auto">
        <a:xfrm>
          <a:off x="3743325" y="43529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266700</xdr:colOff>
      <xdr:row>22</xdr:row>
      <xdr:rowOff>114300</xdr:rowOff>
    </xdr:from>
    <xdr:to>
      <xdr:col>6</xdr:col>
      <xdr:colOff>266700</xdr:colOff>
      <xdr:row>26</xdr:row>
      <xdr:rowOff>9525</xdr:rowOff>
    </xdr:to>
    <xdr:sp macro="" textlink="">
      <xdr:nvSpPr>
        <xdr:cNvPr id="1256" name="Line 110"/>
        <xdr:cNvSpPr>
          <a:spLocks noChangeShapeType="1"/>
        </xdr:cNvSpPr>
      </xdr:nvSpPr>
      <xdr:spPr bwMode="auto">
        <a:xfrm>
          <a:off x="3981450" y="4352925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523875</xdr:colOff>
      <xdr:row>27</xdr:row>
      <xdr:rowOff>57150</xdr:rowOff>
    </xdr:from>
    <xdr:to>
      <xdr:col>6</xdr:col>
      <xdr:colOff>381000</xdr:colOff>
      <xdr:row>27</xdr:row>
      <xdr:rowOff>57150</xdr:rowOff>
    </xdr:to>
    <xdr:sp macro="" textlink="">
      <xdr:nvSpPr>
        <xdr:cNvPr id="1257" name="Line 111"/>
        <xdr:cNvSpPr>
          <a:spLocks noChangeShapeType="1"/>
        </xdr:cNvSpPr>
      </xdr:nvSpPr>
      <xdr:spPr bwMode="auto">
        <a:xfrm>
          <a:off x="3019425" y="53625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257175</xdr:colOff>
      <xdr:row>27</xdr:row>
      <xdr:rowOff>57150</xdr:rowOff>
    </xdr:from>
    <xdr:to>
      <xdr:col>6</xdr:col>
      <xdr:colOff>257175</xdr:colOff>
      <xdr:row>28</xdr:row>
      <xdr:rowOff>114300</xdr:rowOff>
    </xdr:to>
    <xdr:sp macro="" textlink="">
      <xdr:nvSpPr>
        <xdr:cNvPr id="1258" name="Line 113"/>
        <xdr:cNvSpPr>
          <a:spLocks noChangeShapeType="1"/>
        </xdr:cNvSpPr>
      </xdr:nvSpPr>
      <xdr:spPr bwMode="auto">
        <a:xfrm flipV="1">
          <a:off x="3971925" y="5362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266700</xdr:colOff>
      <xdr:row>27</xdr:row>
      <xdr:rowOff>0</xdr:rowOff>
    </xdr:from>
    <xdr:to>
      <xdr:col>0</xdr:col>
      <xdr:colOff>266700</xdr:colOff>
      <xdr:row>31</xdr:row>
      <xdr:rowOff>0</xdr:rowOff>
    </xdr:to>
    <xdr:sp macro="" textlink="">
      <xdr:nvSpPr>
        <xdr:cNvPr id="1259" name="Line 114"/>
        <xdr:cNvSpPr>
          <a:spLocks noChangeShapeType="1"/>
        </xdr:cNvSpPr>
      </xdr:nvSpPr>
      <xdr:spPr bwMode="auto">
        <a:xfrm>
          <a:off x="266700" y="530542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171450</xdr:colOff>
      <xdr:row>19</xdr:row>
      <xdr:rowOff>0</xdr:rowOff>
    </xdr:from>
    <xdr:to>
      <xdr:col>0</xdr:col>
      <xdr:colOff>533400</xdr:colOff>
      <xdr:row>19</xdr:row>
      <xdr:rowOff>0</xdr:rowOff>
    </xdr:to>
    <xdr:sp macro="" textlink="">
      <xdr:nvSpPr>
        <xdr:cNvPr id="1260" name="Line 115"/>
        <xdr:cNvSpPr>
          <a:spLocks noChangeShapeType="1"/>
        </xdr:cNvSpPr>
      </xdr:nvSpPr>
      <xdr:spPr bwMode="auto">
        <a:xfrm flipH="1">
          <a:off x="171450" y="3609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266700</xdr:colOff>
      <xdr:row>19</xdr:row>
      <xdr:rowOff>0</xdr:rowOff>
    </xdr:from>
    <xdr:to>
      <xdr:col>0</xdr:col>
      <xdr:colOff>266700</xdr:colOff>
      <xdr:row>25</xdr:row>
      <xdr:rowOff>123825</xdr:rowOff>
    </xdr:to>
    <xdr:sp macro="" textlink="">
      <xdr:nvSpPr>
        <xdr:cNvPr id="1261" name="Line 116"/>
        <xdr:cNvSpPr>
          <a:spLocks noChangeShapeType="1"/>
        </xdr:cNvSpPr>
      </xdr:nvSpPr>
      <xdr:spPr bwMode="auto">
        <a:xfrm flipV="1">
          <a:off x="266700" y="360997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66675</xdr:colOff>
      <xdr:row>30</xdr:row>
      <xdr:rowOff>85725</xdr:rowOff>
    </xdr:from>
    <xdr:to>
      <xdr:col>4</xdr:col>
      <xdr:colOff>209550</xdr:colOff>
      <xdr:row>30</xdr:row>
      <xdr:rowOff>85725</xdr:rowOff>
    </xdr:to>
    <xdr:sp macro="" textlink="">
      <xdr:nvSpPr>
        <xdr:cNvPr id="1262" name="Line 117"/>
        <xdr:cNvSpPr>
          <a:spLocks noChangeShapeType="1"/>
        </xdr:cNvSpPr>
      </xdr:nvSpPr>
      <xdr:spPr bwMode="auto">
        <a:xfrm flipH="1">
          <a:off x="2562225" y="5848350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29</xdr:row>
      <xdr:rowOff>0</xdr:rowOff>
    </xdr:from>
    <xdr:to>
      <xdr:col>4</xdr:col>
      <xdr:colOff>85725</xdr:colOff>
      <xdr:row>30</xdr:row>
      <xdr:rowOff>85725</xdr:rowOff>
    </xdr:to>
    <xdr:sp macro="" textlink="">
      <xdr:nvSpPr>
        <xdr:cNvPr id="1263" name="Line 118"/>
        <xdr:cNvSpPr>
          <a:spLocks noChangeShapeType="1"/>
        </xdr:cNvSpPr>
      </xdr:nvSpPr>
      <xdr:spPr bwMode="auto">
        <a:xfrm flipH="1" flipV="1">
          <a:off x="2085975" y="5610225"/>
          <a:ext cx="4953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Normal="100" workbookViewId="0">
      <selection activeCell="G12" sqref="G12"/>
    </sheetView>
  </sheetViews>
  <sheetFormatPr defaultRowHeight="13.2" x14ac:dyDescent="0.25"/>
  <cols>
    <col min="1" max="1" width="8.44140625" customWidth="1"/>
    <col min="2" max="2" width="10.6640625" customWidth="1"/>
    <col min="8" max="8" width="10.5546875" customWidth="1"/>
  </cols>
  <sheetData>
    <row r="1" spans="2:14" ht="15.6" x14ac:dyDescent="0.3">
      <c r="G1" s="6" t="s">
        <v>0</v>
      </c>
    </row>
    <row r="2" spans="2:14" ht="15" customHeight="1" x14ac:dyDescent="0.3">
      <c r="E2" s="39" t="s">
        <v>38</v>
      </c>
      <c r="G2" s="12"/>
      <c r="H2" s="35"/>
      <c r="I2" s="36"/>
      <c r="J2" s="37"/>
      <c r="K2" s="37"/>
    </row>
    <row r="3" spans="2:14" ht="12.75" customHeight="1" x14ac:dyDescent="0.25">
      <c r="G3" s="44"/>
      <c r="H3" s="44"/>
    </row>
    <row r="4" spans="2:14" ht="15.6" x14ac:dyDescent="0.3">
      <c r="B4" s="1" t="s">
        <v>20</v>
      </c>
      <c r="C4" s="38" t="s">
        <v>37</v>
      </c>
      <c r="D4" s="32"/>
      <c r="E4" s="32"/>
      <c r="F4" s="32"/>
      <c r="G4" s="32"/>
      <c r="H4" s="33"/>
      <c r="I4" s="32"/>
      <c r="J4" s="32"/>
      <c r="K4" s="32"/>
      <c r="L4" s="32"/>
      <c r="M4" s="32"/>
      <c r="N4" s="32"/>
    </row>
    <row r="5" spans="2:14" ht="21" customHeight="1" x14ac:dyDescent="0.25">
      <c r="B5" s="18"/>
      <c r="C5" t="s">
        <v>21</v>
      </c>
      <c r="F5" s="5"/>
    </row>
    <row r="6" spans="2:14" x14ac:dyDescent="0.25">
      <c r="C6" t="s">
        <v>22</v>
      </c>
      <c r="J6" s="10"/>
    </row>
    <row r="7" spans="2:14" x14ac:dyDescent="0.25">
      <c r="J7" s="10"/>
    </row>
    <row r="8" spans="2:14" x14ac:dyDescent="0.25">
      <c r="C8" t="s">
        <v>23</v>
      </c>
      <c r="J8" s="10"/>
    </row>
    <row r="9" spans="2:14" x14ac:dyDescent="0.25">
      <c r="J9" s="10"/>
    </row>
    <row r="10" spans="2:14" x14ac:dyDescent="0.25">
      <c r="C10" s="29" t="s">
        <v>36</v>
      </c>
      <c r="D10" s="29"/>
      <c r="E10" s="29"/>
      <c r="F10" s="29"/>
      <c r="G10" s="29"/>
      <c r="H10" s="29"/>
      <c r="I10" s="29"/>
      <c r="J10" s="30"/>
      <c r="K10" s="29"/>
      <c r="L10" s="31"/>
    </row>
    <row r="11" spans="2:14" ht="21" customHeight="1" x14ac:dyDescent="0.25"/>
    <row r="12" spans="2:14" x14ac:dyDescent="0.25">
      <c r="C12" s="7" t="s">
        <v>1</v>
      </c>
      <c r="I12" s="42" t="s">
        <v>27</v>
      </c>
      <c r="J12" s="42"/>
      <c r="K12" s="42"/>
      <c r="L12" s="42"/>
    </row>
    <row r="13" spans="2:14" ht="7.5" customHeight="1" x14ac:dyDescent="0.25">
      <c r="H13" t="s">
        <v>3</v>
      </c>
      <c r="K13" s="2"/>
      <c r="M13" s="2"/>
    </row>
    <row r="14" spans="2:14" ht="16.649999999999999" customHeight="1" x14ac:dyDescent="0.4">
      <c r="B14" t="s">
        <v>2</v>
      </c>
      <c r="D14" s="11" t="s">
        <v>17</v>
      </c>
      <c r="E14" s="34">
        <v>36</v>
      </c>
      <c r="F14" t="s">
        <v>32</v>
      </c>
      <c r="I14" s="13" t="s">
        <v>24</v>
      </c>
      <c r="J14" s="13" t="s">
        <v>18</v>
      </c>
      <c r="K14" s="13" t="s">
        <v>19</v>
      </c>
      <c r="N14" s="40" t="s">
        <v>39</v>
      </c>
    </row>
    <row r="15" spans="2:14" ht="16.649999999999999" customHeight="1" x14ac:dyDescent="0.4">
      <c r="B15" t="s">
        <v>4</v>
      </c>
      <c r="D15" s="1" t="s">
        <v>5</v>
      </c>
      <c r="E15" s="34">
        <v>19</v>
      </c>
      <c r="F15" t="s">
        <v>32</v>
      </c>
      <c r="I15" s="15">
        <v>20</v>
      </c>
      <c r="J15" s="17">
        <f>+J17-0.05*K37</f>
        <v>4.8917871794871797</v>
      </c>
      <c r="K15" s="16">
        <f>J15-K38</f>
        <v>2.8917871794871797</v>
      </c>
      <c r="N15" s="41" t="s">
        <v>40</v>
      </c>
    </row>
    <row r="16" spans="2:14" ht="16.649999999999999" customHeight="1" x14ac:dyDescent="0.4">
      <c r="B16" t="s">
        <v>6</v>
      </c>
      <c r="D16" s="1" t="s">
        <v>7</v>
      </c>
      <c r="E16" s="34">
        <v>20</v>
      </c>
      <c r="F16" t="s">
        <v>32</v>
      </c>
      <c r="I16" s="16">
        <v>22.5</v>
      </c>
      <c r="J16" s="17">
        <f>+J17-0.025*K37</f>
        <v>5.3794064102564105</v>
      </c>
      <c r="K16" s="16">
        <f>J16-K38</f>
        <v>3.3794064102564105</v>
      </c>
    </row>
    <row r="17" spans="1:12" ht="16.649999999999999" customHeight="1" x14ac:dyDescent="0.4">
      <c r="B17" t="s">
        <v>8</v>
      </c>
      <c r="D17" s="1" t="s">
        <v>9</v>
      </c>
      <c r="E17" s="34">
        <v>1</v>
      </c>
      <c r="F17" t="s">
        <v>32</v>
      </c>
      <c r="I17" s="45">
        <v>25</v>
      </c>
      <c r="J17" s="46">
        <f>0.25*E16+K35*(0.25*(E16-E15)+0.333*E17)</f>
        <v>5.8670256410256414</v>
      </c>
      <c r="K17" s="47">
        <f>J17-K38</f>
        <v>3.8670256410256414</v>
      </c>
    </row>
    <row r="18" spans="1:12" ht="16.649999999999999" customHeight="1" x14ac:dyDescent="0.4">
      <c r="B18" t="s">
        <v>34</v>
      </c>
      <c r="D18" s="1" t="s">
        <v>35</v>
      </c>
      <c r="E18" s="34">
        <v>0</v>
      </c>
      <c r="F18" t="s">
        <v>33</v>
      </c>
      <c r="I18" s="47">
        <v>27.5</v>
      </c>
      <c r="J18" s="46">
        <f>+J17+0.025*K37</f>
        <v>6.3546448717948723</v>
      </c>
      <c r="K18" s="47">
        <f>J18-K38</f>
        <v>4.3546448717948723</v>
      </c>
    </row>
    <row r="19" spans="1:12" ht="16.649999999999999" customHeight="1" x14ac:dyDescent="0.25">
      <c r="I19" s="47">
        <v>30</v>
      </c>
      <c r="J19" s="46">
        <f>+J17+0.05*K37</f>
        <v>6.8422641025641031</v>
      </c>
      <c r="K19" s="47">
        <f>J19-K38</f>
        <v>4.8422641025641031</v>
      </c>
    </row>
    <row r="20" spans="1:12" ht="16.649999999999999" customHeight="1" x14ac:dyDescent="0.25">
      <c r="I20" s="16">
        <v>32.5</v>
      </c>
      <c r="J20" s="17">
        <f>+J17+0.075*K37</f>
        <v>7.329883333333334</v>
      </c>
      <c r="K20" s="16">
        <f>J20-K38</f>
        <v>5.329883333333334</v>
      </c>
    </row>
    <row r="21" spans="1:12" ht="16.649999999999999" customHeight="1" x14ac:dyDescent="0.25">
      <c r="I21" s="16">
        <v>35</v>
      </c>
      <c r="J21" s="17">
        <f>+J17+0.1*K37</f>
        <v>7.8175025641025648</v>
      </c>
      <c r="K21" s="16">
        <f>J21-K38</f>
        <v>5.8175025641025648</v>
      </c>
    </row>
    <row r="22" spans="1:12" ht="16.649999999999999" customHeight="1" x14ac:dyDescent="0.25">
      <c r="E22" s="8" t="s">
        <v>18</v>
      </c>
      <c r="I22" s="16">
        <v>37.5</v>
      </c>
      <c r="J22" s="17">
        <f>+J17+0.125*K37</f>
        <v>8.3051217948717948</v>
      </c>
      <c r="K22" s="16">
        <f>J22-K38</f>
        <v>6.3051217948717948</v>
      </c>
    </row>
    <row r="23" spans="1:12" ht="16.649999999999999" customHeight="1" x14ac:dyDescent="0.25">
      <c r="F23" s="25" t="s">
        <v>19</v>
      </c>
      <c r="I23" s="16">
        <v>40</v>
      </c>
      <c r="J23" s="17">
        <f>+J17+0.15*K37</f>
        <v>8.7927410256410266</v>
      </c>
      <c r="K23" s="16">
        <f>J23-K38</f>
        <v>6.7927410256410266</v>
      </c>
    </row>
    <row r="24" spans="1:12" ht="12" customHeight="1" x14ac:dyDescent="0.25">
      <c r="I24" s="14"/>
      <c r="J24" s="14"/>
      <c r="K24" s="14"/>
      <c r="L24" s="14"/>
    </row>
    <row r="25" spans="1:12" ht="18" customHeight="1" x14ac:dyDescent="0.25">
      <c r="C25" t="s">
        <v>10</v>
      </c>
      <c r="H25" s="26" t="s">
        <v>30</v>
      </c>
      <c r="I25" s="27"/>
      <c r="J25" s="27"/>
      <c r="K25" s="27"/>
      <c r="L25" s="14"/>
    </row>
    <row r="26" spans="1:12" ht="20.25" customHeight="1" x14ac:dyDescent="0.25">
      <c r="H26" s="26" t="s">
        <v>29</v>
      </c>
      <c r="I26" s="26"/>
      <c r="K26" s="28">
        <f>E14*(E15+E16)</f>
        <v>1404</v>
      </c>
      <c r="L26" s="14"/>
    </row>
    <row r="27" spans="1:12" ht="17.25" customHeight="1" x14ac:dyDescent="0.25">
      <c r="A27" s="1" t="s">
        <v>28</v>
      </c>
      <c r="H27" s="26" t="s">
        <v>31</v>
      </c>
      <c r="I27" s="27"/>
      <c r="J27" s="27"/>
      <c r="K27" s="23">
        <f>(E18*16*144)/K26</f>
        <v>0</v>
      </c>
      <c r="L27" s="14"/>
    </row>
    <row r="28" spans="1:12" ht="12" customHeight="1" x14ac:dyDescent="0.25">
      <c r="H28" s="43"/>
      <c r="I28" s="43"/>
      <c r="J28" s="43"/>
    </row>
    <row r="29" spans="1:12" ht="12" customHeight="1" x14ac:dyDescent="0.25">
      <c r="K29" s="18"/>
    </row>
    <row r="30" spans="1:12" ht="12" customHeight="1" x14ac:dyDescent="0.25">
      <c r="G30" s="18" t="s">
        <v>13</v>
      </c>
      <c r="K30" s="18"/>
    </row>
    <row r="31" spans="1:12" ht="12" customHeight="1" x14ac:dyDescent="0.25">
      <c r="E31" s="8" t="s">
        <v>11</v>
      </c>
      <c r="K31" s="18"/>
    </row>
    <row r="32" spans="1:12" ht="12" customHeight="1" x14ac:dyDescent="0.25">
      <c r="K32" s="18"/>
    </row>
    <row r="33" spans="2:11" ht="12" customHeight="1" x14ac:dyDescent="0.25">
      <c r="K33" s="18"/>
    </row>
    <row r="34" spans="2:11" ht="12" customHeight="1" x14ac:dyDescent="0.25">
      <c r="C34" s="9"/>
      <c r="J34" s="19" t="s">
        <v>12</v>
      </c>
      <c r="K34" s="24"/>
    </row>
    <row r="35" spans="2:11" ht="12" customHeight="1" x14ac:dyDescent="0.25">
      <c r="C35" s="4"/>
      <c r="J35" s="20" t="s">
        <v>14</v>
      </c>
      <c r="K35" s="21">
        <f>+(2*E15+E16)/(E15+E16)</f>
        <v>1.4871794871794872</v>
      </c>
    </row>
    <row r="36" spans="2:11" ht="12" customHeight="1" x14ac:dyDescent="0.25">
      <c r="D36" s="3" t="s">
        <v>17</v>
      </c>
      <c r="J36" s="20" t="s">
        <v>15</v>
      </c>
      <c r="K36" s="21">
        <f>0.333*E14*K35</f>
        <v>17.828307692307696</v>
      </c>
    </row>
    <row r="37" spans="2:11" ht="12" customHeight="1" x14ac:dyDescent="0.25">
      <c r="J37" s="20" t="s">
        <v>16</v>
      </c>
      <c r="K37" s="21">
        <f>+E16+0.333*(K35*(E15-E16))</f>
        <v>19.504769230769231</v>
      </c>
    </row>
    <row r="38" spans="2:11" ht="12" customHeight="1" x14ac:dyDescent="0.25">
      <c r="B38" t="s">
        <v>3</v>
      </c>
      <c r="J38" s="20" t="s">
        <v>26</v>
      </c>
      <c r="K38" s="22">
        <f>E16+E17-E15</f>
        <v>2</v>
      </c>
    </row>
    <row r="39" spans="2:11" ht="12" customHeight="1" x14ac:dyDescent="0.25">
      <c r="B39" t="s">
        <v>25</v>
      </c>
    </row>
    <row r="40" spans="2:11" ht="12" customHeight="1" x14ac:dyDescent="0.25"/>
    <row r="41" spans="2:11" ht="12" customHeight="1" x14ac:dyDescent="0.25"/>
    <row r="42" spans="2:11" ht="12" customHeight="1" x14ac:dyDescent="0.25"/>
    <row r="43" spans="2:11" ht="12" customHeight="1" x14ac:dyDescent="0.25">
      <c r="E43" s="4"/>
    </row>
    <row r="44" spans="2:11" ht="12" customHeight="1" x14ac:dyDescent="0.25">
      <c r="E44" s="4"/>
    </row>
    <row r="45" spans="2:11" ht="12" customHeight="1" x14ac:dyDescent="0.25"/>
    <row r="46" spans="2:11" ht="12" customHeight="1" x14ac:dyDescent="0.25"/>
    <row r="47" spans="2:11" ht="12" customHeight="1" x14ac:dyDescent="0.25"/>
    <row r="48" spans="2:11" ht="12" customHeight="1" x14ac:dyDescent="0.25"/>
  </sheetData>
  <sheetProtection algorithmName="SHA-512" hashValue="UONLh9QnnF892yXlkupF7U2Ivb1ZIuoBj7QpWQl1P8TPdbGXiVKO9nkIvHIAavljz7mErtR3DNCKYUX6ykB7vw==" saltValue="4pGP5W2NqHsgYO2Uowt/hg==" spinCount="100000" sheet="1" objects="1" scenarios="1"/>
  <mergeCells count="3">
    <mergeCell ref="I12:L12"/>
    <mergeCell ref="H28:J28"/>
    <mergeCell ref="G3:H3"/>
  </mergeCells>
  <phoneticPr fontId="0" type="noConversion"/>
  <pageMargins left="0.97" right="0.75" top="0.23" bottom="0.35" header="0.28999999999999998" footer="0.28000000000000003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Compaq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R. Holton</dc:creator>
  <cp:lastModifiedBy>Mike</cp:lastModifiedBy>
  <cp:lastPrinted>2002-05-13T21:42:10Z</cp:lastPrinted>
  <dcterms:created xsi:type="dcterms:W3CDTF">1997-12-25T22:32:58Z</dcterms:created>
  <dcterms:modified xsi:type="dcterms:W3CDTF">2014-12-14T17:49:19Z</dcterms:modified>
</cp:coreProperties>
</file>